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480" windowHeight="104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Лист1!$8:$12</definedName>
    <definedName name="_xlnm.Print_Area" localSheetId="0">Лист1!$A$1:$L$45</definedName>
  </definedNames>
  <calcPr calcId="152511"/>
</workbook>
</file>

<file path=xl/calcChain.xml><?xml version="1.0" encoding="utf-8"?>
<calcChain xmlns="http://schemas.openxmlformats.org/spreadsheetml/2006/main">
  <c r="K43" i="1" l="1"/>
  <c r="H25" i="1" l="1"/>
  <c r="K25" i="1"/>
  <c r="I23" i="1"/>
  <c r="I18" i="1"/>
  <c r="I16" i="1"/>
  <c r="K24" i="1" l="1"/>
  <c r="H24" i="1"/>
  <c r="H30" i="1"/>
  <c r="K44" i="1"/>
  <c r="K23" i="1" l="1"/>
  <c r="H23" i="1"/>
  <c r="K28" i="1" l="1"/>
  <c r="H28" i="1"/>
  <c r="I30" i="1" l="1"/>
  <c r="K42" i="1"/>
  <c r="K32" i="1"/>
  <c r="K33" i="1"/>
  <c r="K34" i="1"/>
  <c r="K35" i="1"/>
  <c r="K36" i="1"/>
  <c r="K37" i="1"/>
  <c r="K38" i="1"/>
  <c r="K39" i="1"/>
  <c r="K40" i="1"/>
  <c r="K41" i="1"/>
  <c r="K31" i="1"/>
  <c r="I15" i="1"/>
  <c r="I14" i="1" s="1"/>
  <c r="K16" i="1"/>
  <c r="K17" i="1"/>
  <c r="K18" i="1"/>
  <c r="K19" i="1"/>
  <c r="K20" i="1"/>
  <c r="K21" i="1"/>
  <c r="K22" i="1"/>
  <c r="H16" i="1"/>
  <c r="H17" i="1"/>
  <c r="H18" i="1"/>
  <c r="H19" i="1"/>
  <c r="H20" i="1"/>
  <c r="H21" i="1"/>
  <c r="H22" i="1"/>
  <c r="H15" i="1" l="1"/>
  <c r="H14" i="1" s="1"/>
  <c r="K30" i="1"/>
  <c r="K15" i="1"/>
  <c r="K14" i="1" s="1"/>
  <c r="K27" i="1"/>
  <c r="I27" i="1"/>
  <c r="I45" i="1" s="1"/>
  <c r="H27" i="1"/>
  <c r="H45" i="1" l="1"/>
  <c r="K45" i="1"/>
</calcChain>
</file>

<file path=xl/sharedStrings.xml><?xml version="1.0" encoding="utf-8"?>
<sst xmlns="http://schemas.openxmlformats.org/spreadsheetml/2006/main" count="108" uniqueCount="76">
  <si>
    <t>№ п/п</t>
  </si>
  <si>
    <t>Наименование имущества</t>
  </si>
  <si>
    <t>Код про-граммы</t>
  </si>
  <si>
    <t>Имущество</t>
  </si>
  <si>
    <t>Затраты на создание (приобретение)</t>
  </si>
  <si>
    <t>Иные источники финан-сирования</t>
  </si>
  <si>
    <t>Итого</t>
  </si>
  <si>
    <t>Средства бюджета Союзного гос-ва</t>
  </si>
  <si>
    <t xml:space="preserve">Год создания (приоб-ретения) </t>
  </si>
  <si>
    <t>Стоимость имущества, отраженная в учете по местонахождению имущества</t>
  </si>
  <si>
    <t>Балансодержатель
 (организации, учреждения)</t>
  </si>
  <si>
    <t>2020-2022</t>
  </si>
  <si>
    <t>П</t>
  </si>
  <si>
    <t>Кол-во, шт.</t>
  </si>
  <si>
    <t>МЧС России</t>
  </si>
  <si>
    <t>Мобильный наземный модуль контроля радиационной обстановки</t>
  </si>
  <si>
    <t xml:space="preserve">Создано (С), приоб-ретено (П) </t>
  </si>
  <si>
    <t xml:space="preserve">тыс. росс. рублей </t>
  </si>
  <si>
    <t>Примечание</t>
  </si>
  <si>
    <t>МЧС Республики Беларусь</t>
  </si>
  <si>
    <t xml:space="preserve">Государственное природоохранное научно-исследовательское учреждение "Полесский государственный радиационно-экологический заповедник"  </t>
  </si>
  <si>
    <t xml:space="preserve">Опытный образец специализированного маневренного высокопроходимого пожарного комплекса для ликвидации пожаров на территории с высокими уровнями радиоактивного загрязнения </t>
  </si>
  <si>
    <t>С</t>
  </si>
  <si>
    <t>1.</t>
  </si>
  <si>
    <t>НАН Беларуси</t>
  </si>
  <si>
    <t>2019-2022</t>
  </si>
  <si>
    <t>Внешний HDD 2,5 USB0 3.0</t>
  </si>
  <si>
    <t>Высотомер лазерный электронный</t>
  </si>
  <si>
    <t>Жесткий диск 6Gb</t>
  </si>
  <si>
    <t>Жесткий диск Toshiba 1Tb</t>
  </si>
  <si>
    <t>ИБП "Роwerman" PackPro 1000</t>
  </si>
  <si>
    <t>Мерная вилка Мantax 500мм.</t>
  </si>
  <si>
    <t>Монитор 29 LG</t>
  </si>
  <si>
    <t>Монитор AOC 27V2Q</t>
  </si>
  <si>
    <t>МФУ Canon I-SENSYS MF426</t>
  </si>
  <si>
    <t>Планшетный ПК Samsung SM-T515</t>
  </si>
  <si>
    <t>Сетевое хранилище</t>
  </si>
  <si>
    <t>Спектрометр МКС‑АТ6101С</t>
  </si>
  <si>
    <t>Ноутбук ASUS B5402FE</t>
  </si>
  <si>
    <t>2.</t>
  </si>
  <si>
    <t>3.</t>
  </si>
  <si>
    <t>3.1.</t>
  </si>
  <si>
    <t>3.2.</t>
  </si>
  <si>
    <t>3.3.</t>
  </si>
  <si>
    <t>3.5.</t>
  </si>
  <si>
    <t>1.1</t>
  </si>
  <si>
    <t>2.1</t>
  </si>
  <si>
    <t>3.4</t>
  </si>
  <si>
    <t>3.7</t>
  </si>
  <si>
    <t>3.8</t>
  </si>
  <si>
    <t>3.9</t>
  </si>
  <si>
    <t>3.10</t>
  </si>
  <si>
    <t>3.11</t>
  </si>
  <si>
    <t>3.12</t>
  </si>
  <si>
    <t>3.13</t>
  </si>
  <si>
    <t>ИТОГО по Программе:</t>
  </si>
  <si>
    <t>Главное управление 
МЧС России по Брянской области</t>
  </si>
  <si>
    <t>3.6</t>
  </si>
  <si>
    <t>Опытный образец автоматизированной системы мониторинга чрезвычайных ситуаций с радиационным фактором на радиоактивно загрязненных вследствие катастрофы на Чернобыльской АЭС территориях государств-участников Союзного государства, состоящий из:</t>
  </si>
  <si>
    <t xml:space="preserve">Приложение № 2
к Итоговому отчету о выполнении Программы совместной деятельности России и Беларуси в рамках Союзного государства по защите населения и реабилитации территорий, пострадавших в результате катастрофы на Чернобыльской АЭС, в целом и эффективности использования финансовых средств за весь период ее реализации и объемах привлеченных внебюджетных средств и их использования на финансирование мероприятий Программы  
</t>
  </si>
  <si>
    <t>2020-2022, 2024</t>
  </si>
  <si>
    <t>по Программе</t>
  </si>
  <si>
    <t>Государственное научное учреждение "Институт радиобиологии Национальной академии наук Беларуси"</t>
  </si>
  <si>
    <t>Научно-исследовательская работа: «Проектирование АС МРО ТСГ» опытного образца АС МРО ТСГ</t>
  </si>
  <si>
    <t>Опытно-конструкторские и технологические разработки опытного образца АС МРО ТСГ</t>
  </si>
  <si>
    <t>Мобильный наземный модуль контроля радиационной обстановки опытного образца АС МРО ТСГ</t>
  </si>
  <si>
    <t>Модуль сбора и хранения результатов радиационного мониторинга опытного образца АС МРО ТСГ</t>
  </si>
  <si>
    <t>Модуль обработки, защиты и передачи данных радиационного мониторинга опытного образца АС МРО ТСГ</t>
  </si>
  <si>
    <t>Мобильный пост радиационного контроля с модулем воздушно-радиационной разведки опытного образца АС МРО ТСГ</t>
  </si>
  <si>
    <t>Мобильный модуль оперативного реагирования и обеспечения мер по защите населения опытного образца АС МРО ТСГ</t>
  </si>
  <si>
    <t>Автоматическая метеостанция стационарных постов контроля опытного образца АС МРО ТСГ</t>
  </si>
  <si>
    <t>Надводный модуль 
радиационного контроля опытного образца АС МРО ТСГ</t>
  </si>
  <si>
    <t>Перечень
имущества, созданного и (или) приобретенного в ходе реализации Программы совместной деятельности России и Беларуси в рамках Союзного государства
по защите населения и реабилитации территорий, пострадавших в результате катастрофы на Чернобыльской АЭС</t>
  </si>
  <si>
    <t xml:space="preserve"> </t>
  </si>
  <si>
    <t>3.14</t>
  </si>
  <si>
    <t>Программное обеспечение, интегрированное в автоматизированную систему мониторинга чрезвычайных ситуаций с радиационным фактором на территориях, загрязненных радионуклидами вследствие катастрофы на Чернобыльской АЭС, в целях обработки специализированной, в том числе гидрометеорологи-ческой, информации по осуществлению радиационного контроля и обмена данными с Российской Федерацией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</si>
</sst>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5" fillId="0" borderId="8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NumberFormat="1" applyFont="1" applyBorder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0" fillId="3" borderId="0" xfId="0" applyFill="1" applyAlignment="1">
      <alignment horizontal="right"/>
    </xf>
    <xf numFmtId="4" fontId="8" fillId="3" borderId="0" xfId="0" applyNumberFormat="1" applyFont="1" applyFill="1"/>
    <xf numFmtId="4" fontId="4" fillId="2" borderId="2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31" zoomScaleNormal="100" workbookViewId="0">
      <selection activeCell="G25" sqref="G25"/>
    </sheetView>
  </sheetViews>
  <sheetFormatPr defaultRowHeight="15" x14ac:dyDescent="0.25"/>
  <cols>
    <col min="1" max="1" width="5" customWidth="1"/>
    <col min="2" max="2" width="29.85546875" customWidth="1"/>
    <col min="3" max="3" width="48.5703125" customWidth="1"/>
    <col min="4" max="4" width="6" customWidth="1"/>
    <col min="5" max="5" width="7.28515625" customWidth="1"/>
    <col min="6" max="6" width="8.7109375" customWidth="1"/>
    <col min="7" max="7" width="10.28515625" customWidth="1"/>
    <col min="8" max="8" width="17.28515625" customWidth="1"/>
    <col min="9" max="9" width="14.28515625" customWidth="1"/>
    <col min="10" max="10" width="8.5703125" customWidth="1"/>
    <col min="11" max="11" width="11.28515625" customWidth="1"/>
    <col min="12" max="12" width="11.85546875" customWidth="1"/>
  </cols>
  <sheetData>
    <row r="1" spans="1:14" ht="15" customHeight="1" x14ac:dyDescent="0.25">
      <c r="A1" s="1"/>
      <c r="B1" s="1"/>
      <c r="C1" s="1"/>
      <c r="D1" s="1"/>
      <c r="E1" s="1"/>
      <c r="F1" s="1"/>
      <c r="G1" s="38" t="s">
        <v>59</v>
      </c>
      <c r="H1" s="38"/>
      <c r="I1" s="38"/>
      <c r="J1" s="38"/>
      <c r="K1" s="38"/>
      <c r="L1" s="38"/>
    </row>
    <row r="2" spans="1:14" x14ac:dyDescent="0.25">
      <c r="A2" s="1"/>
      <c r="B2" s="1"/>
      <c r="C2" s="1"/>
      <c r="D2" s="1"/>
      <c r="E2" s="1"/>
      <c r="F2" s="1"/>
      <c r="G2" s="38"/>
      <c r="H2" s="38"/>
      <c r="I2" s="38"/>
      <c r="J2" s="38"/>
      <c r="K2" s="38"/>
      <c r="L2" s="38"/>
    </row>
    <row r="3" spans="1:14" x14ac:dyDescent="0.25">
      <c r="A3" s="1"/>
      <c r="B3" s="1"/>
      <c r="C3" s="1"/>
      <c r="D3" s="1"/>
      <c r="E3" s="1"/>
      <c r="F3" s="1"/>
      <c r="G3" s="38"/>
      <c r="H3" s="38"/>
      <c r="I3" s="38"/>
      <c r="J3" s="38"/>
      <c r="K3" s="38"/>
      <c r="L3" s="38"/>
    </row>
    <row r="4" spans="1:14" ht="60.75" customHeight="1" x14ac:dyDescent="0.25">
      <c r="A4" s="1"/>
      <c r="B4" s="1"/>
      <c r="C4" s="1"/>
      <c r="D4" s="1"/>
      <c r="E4" s="1"/>
      <c r="F4" s="1"/>
      <c r="G4" s="38"/>
      <c r="H4" s="38"/>
      <c r="I4" s="38"/>
      <c r="J4" s="38"/>
      <c r="K4" s="38"/>
      <c r="L4" s="38"/>
    </row>
    <row r="5" spans="1:14" ht="16.149999999999999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43.5" customHeight="1" x14ac:dyDescent="0.25">
      <c r="A6" s="46" t="s">
        <v>72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N6" s="2"/>
    </row>
    <row r="7" spans="1:14" x14ac:dyDescent="0.25">
      <c r="A7" s="1"/>
      <c r="B7" s="1"/>
      <c r="C7" s="1"/>
      <c r="D7" s="1"/>
      <c r="E7" s="1"/>
      <c r="F7" s="1"/>
      <c r="G7" s="1"/>
      <c r="H7" s="1"/>
      <c r="I7" s="50" t="s">
        <v>17</v>
      </c>
      <c r="J7" s="50"/>
      <c r="K7" s="50"/>
      <c r="L7" s="50"/>
    </row>
    <row r="8" spans="1:14" x14ac:dyDescent="0.25">
      <c r="A8" s="39" t="s">
        <v>0</v>
      </c>
      <c r="B8" s="39" t="s">
        <v>10</v>
      </c>
      <c r="C8" s="39" t="s">
        <v>1</v>
      </c>
      <c r="D8" s="39" t="s">
        <v>2</v>
      </c>
      <c r="E8" s="39" t="s">
        <v>3</v>
      </c>
      <c r="F8" s="39"/>
      <c r="G8" s="39"/>
      <c r="H8" s="39"/>
      <c r="I8" s="39"/>
      <c r="J8" s="39"/>
      <c r="K8" s="39"/>
      <c r="L8" s="40" t="s">
        <v>18</v>
      </c>
    </row>
    <row r="9" spans="1:14" ht="13.5" customHeight="1" x14ac:dyDescent="0.25">
      <c r="A9" s="39"/>
      <c r="B9" s="39"/>
      <c r="C9" s="39"/>
      <c r="D9" s="39"/>
      <c r="E9" s="39" t="s">
        <v>13</v>
      </c>
      <c r="F9" s="39" t="s">
        <v>16</v>
      </c>
      <c r="G9" s="39" t="s">
        <v>8</v>
      </c>
      <c r="H9" s="39" t="s">
        <v>9</v>
      </c>
      <c r="I9" s="39" t="s">
        <v>4</v>
      </c>
      <c r="J9" s="39"/>
      <c r="K9" s="39"/>
      <c r="L9" s="41"/>
    </row>
    <row r="10" spans="1:14" ht="31.9" customHeight="1" x14ac:dyDescent="0.25">
      <c r="A10" s="39"/>
      <c r="B10" s="39"/>
      <c r="C10" s="39"/>
      <c r="D10" s="39"/>
      <c r="E10" s="39"/>
      <c r="F10" s="39"/>
      <c r="G10" s="39"/>
      <c r="H10" s="39"/>
      <c r="I10" s="39" t="s">
        <v>7</v>
      </c>
      <c r="J10" s="39" t="s">
        <v>5</v>
      </c>
      <c r="K10" s="39" t="s">
        <v>6</v>
      </c>
      <c r="L10" s="41"/>
    </row>
    <row r="11" spans="1:14" ht="15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2"/>
    </row>
    <row r="12" spans="1:14" ht="10.5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4"/>
    </row>
    <row r="13" spans="1:14" ht="15" customHeight="1" x14ac:dyDescent="0.25">
      <c r="A13" s="43" t="s">
        <v>14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5"/>
    </row>
    <row r="14" spans="1:14" ht="25.9" customHeight="1" x14ac:dyDescent="0.25">
      <c r="A14" s="9" t="s">
        <v>23</v>
      </c>
      <c r="B14" s="10" t="s">
        <v>56</v>
      </c>
      <c r="C14" s="11"/>
      <c r="D14" s="12">
        <v>118</v>
      </c>
      <c r="E14" s="12"/>
      <c r="F14" s="12"/>
      <c r="G14" s="12" t="s">
        <v>60</v>
      </c>
      <c r="H14" s="34">
        <f>H15</f>
        <v>242338.43</v>
      </c>
      <c r="I14" s="34">
        <f>I15</f>
        <v>242338.43</v>
      </c>
      <c r="J14" s="34"/>
      <c r="K14" s="34">
        <f>K15</f>
        <v>242338.43</v>
      </c>
      <c r="L14" s="13"/>
    </row>
    <row r="15" spans="1:14" ht="65.45" customHeight="1" x14ac:dyDescent="0.25">
      <c r="A15" s="9" t="s">
        <v>45</v>
      </c>
      <c r="B15" s="10"/>
      <c r="C15" s="15" t="s">
        <v>58</v>
      </c>
      <c r="D15" s="9">
        <v>118</v>
      </c>
      <c r="E15" s="9"/>
      <c r="F15" s="9"/>
      <c r="G15" s="37" t="s">
        <v>60</v>
      </c>
      <c r="H15" s="14">
        <f>SUM(H16:H25)</f>
        <v>242338.43</v>
      </c>
      <c r="I15" s="14">
        <f>SUM(I16:I25)</f>
        <v>242338.43</v>
      </c>
      <c r="J15" s="14"/>
      <c r="K15" s="14">
        <f>SUM(K16:K25)</f>
        <v>242338.43</v>
      </c>
      <c r="L15" s="29"/>
    </row>
    <row r="16" spans="1:14" ht="23.45" customHeight="1" x14ac:dyDescent="0.25">
      <c r="A16" s="16"/>
      <c r="B16" s="17"/>
      <c r="C16" s="7" t="s">
        <v>15</v>
      </c>
      <c r="D16" s="21">
        <v>118</v>
      </c>
      <c r="E16" s="21">
        <v>17</v>
      </c>
      <c r="F16" s="21" t="s">
        <v>22</v>
      </c>
      <c r="G16" s="9" t="s">
        <v>11</v>
      </c>
      <c r="H16" s="28">
        <f t="shared" ref="H16:H22" si="0">I16</f>
        <v>77261</v>
      </c>
      <c r="I16" s="28">
        <f>(4441*3)+(4567*14)</f>
        <v>77261</v>
      </c>
      <c r="J16" s="28"/>
      <c r="K16" s="28">
        <f t="shared" ref="K16:K22" si="1">I16</f>
        <v>77261</v>
      </c>
      <c r="L16" s="29"/>
    </row>
    <row r="17" spans="1:12" ht="24.6" customHeight="1" x14ac:dyDescent="0.25">
      <c r="A17" s="16"/>
      <c r="B17" s="17"/>
      <c r="C17" s="8" t="s">
        <v>65</v>
      </c>
      <c r="D17" s="21">
        <v>118</v>
      </c>
      <c r="E17" s="21">
        <v>1</v>
      </c>
      <c r="F17" s="21" t="s">
        <v>22</v>
      </c>
      <c r="G17" s="9" t="s">
        <v>11</v>
      </c>
      <c r="H17" s="28">
        <f t="shared" si="0"/>
        <v>17117</v>
      </c>
      <c r="I17" s="28">
        <v>17117</v>
      </c>
      <c r="J17" s="28"/>
      <c r="K17" s="28">
        <f t="shared" si="1"/>
        <v>17117</v>
      </c>
      <c r="L17" s="29"/>
    </row>
    <row r="18" spans="1:12" ht="24" customHeight="1" x14ac:dyDescent="0.25">
      <c r="A18" s="16"/>
      <c r="B18" s="17"/>
      <c r="C18" s="8" t="s">
        <v>71</v>
      </c>
      <c r="D18" s="21">
        <v>118</v>
      </c>
      <c r="E18" s="21">
        <v>3</v>
      </c>
      <c r="F18" s="21" t="s">
        <v>22</v>
      </c>
      <c r="G18" s="9" t="s">
        <v>11</v>
      </c>
      <c r="H18" s="28">
        <f t="shared" si="0"/>
        <v>9750</v>
      </c>
      <c r="I18" s="28">
        <f>(3250*3)</f>
        <v>9750</v>
      </c>
      <c r="J18" s="28"/>
      <c r="K18" s="28">
        <f t="shared" si="1"/>
        <v>9750</v>
      </c>
      <c r="L18" s="29"/>
    </row>
    <row r="19" spans="1:12" ht="24" x14ac:dyDescent="0.25">
      <c r="A19" s="16"/>
      <c r="B19" s="17"/>
      <c r="C19" s="8" t="s">
        <v>66</v>
      </c>
      <c r="D19" s="21">
        <v>118</v>
      </c>
      <c r="E19" s="21">
        <v>1</v>
      </c>
      <c r="F19" s="21" t="s">
        <v>22</v>
      </c>
      <c r="G19" s="9" t="s">
        <v>11</v>
      </c>
      <c r="H19" s="28">
        <f t="shared" si="0"/>
        <v>1251</v>
      </c>
      <c r="I19" s="28">
        <v>1251</v>
      </c>
      <c r="J19" s="28"/>
      <c r="K19" s="28">
        <f t="shared" si="1"/>
        <v>1251</v>
      </c>
      <c r="L19" s="29"/>
    </row>
    <row r="20" spans="1:12" ht="36" x14ac:dyDescent="0.25">
      <c r="A20" s="16"/>
      <c r="B20" s="17"/>
      <c r="C20" s="8" t="s">
        <v>67</v>
      </c>
      <c r="D20" s="21">
        <v>118</v>
      </c>
      <c r="E20" s="21">
        <v>1</v>
      </c>
      <c r="F20" s="21" t="s">
        <v>22</v>
      </c>
      <c r="G20" s="9" t="s">
        <v>11</v>
      </c>
      <c r="H20" s="28">
        <f t="shared" si="0"/>
        <v>10785</v>
      </c>
      <c r="I20" s="28">
        <v>10785</v>
      </c>
      <c r="J20" s="28"/>
      <c r="K20" s="28">
        <f t="shared" si="1"/>
        <v>10785</v>
      </c>
      <c r="L20" s="29"/>
    </row>
    <row r="21" spans="1:12" ht="22.9" customHeight="1" x14ac:dyDescent="0.25">
      <c r="A21" s="16"/>
      <c r="B21" s="17"/>
      <c r="C21" s="8" t="s">
        <v>68</v>
      </c>
      <c r="D21" s="21">
        <v>118</v>
      </c>
      <c r="E21" s="21">
        <v>1</v>
      </c>
      <c r="F21" s="21" t="s">
        <v>22</v>
      </c>
      <c r="G21" s="9" t="s">
        <v>11</v>
      </c>
      <c r="H21" s="28">
        <f t="shared" si="0"/>
        <v>6426.5</v>
      </c>
      <c r="I21" s="28">
        <v>6426.5</v>
      </c>
      <c r="J21" s="28"/>
      <c r="K21" s="28">
        <f t="shared" si="1"/>
        <v>6426.5</v>
      </c>
      <c r="L21" s="29"/>
    </row>
    <row r="22" spans="1:12" ht="24" x14ac:dyDescent="0.25">
      <c r="A22" s="16"/>
      <c r="B22" s="17"/>
      <c r="C22" s="8" t="s">
        <v>69</v>
      </c>
      <c r="D22" s="21">
        <v>118</v>
      </c>
      <c r="E22" s="21">
        <v>1</v>
      </c>
      <c r="F22" s="21" t="s">
        <v>22</v>
      </c>
      <c r="G22" s="9" t="s">
        <v>11</v>
      </c>
      <c r="H22" s="28">
        <f t="shared" si="0"/>
        <v>25000</v>
      </c>
      <c r="I22" s="28">
        <v>25000</v>
      </c>
      <c r="J22" s="28"/>
      <c r="K22" s="28">
        <f t="shared" si="1"/>
        <v>25000</v>
      </c>
      <c r="L22" s="29"/>
    </row>
    <row r="23" spans="1:12" ht="24" x14ac:dyDescent="0.25">
      <c r="A23" s="16"/>
      <c r="B23" s="17"/>
      <c r="C23" s="8" t="s">
        <v>70</v>
      </c>
      <c r="D23" s="21">
        <v>118</v>
      </c>
      <c r="E23" s="21">
        <v>18</v>
      </c>
      <c r="F23" s="21" t="s">
        <v>12</v>
      </c>
      <c r="G23" s="9" t="s">
        <v>11</v>
      </c>
      <c r="H23" s="28">
        <f>I23</f>
        <v>5400</v>
      </c>
      <c r="I23" s="28">
        <f>300*18</f>
        <v>5400</v>
      </c>
      <c r="J23" s="28"/>
      <c r="K23" s="28">
        <f>I23</f>
        <v>5400</v>
      </c>
      <c r="L23" s="29"/>
    </row>
    <row r="24" spans="1:12" ht="24" x14ac:dyDescent="0.25">
      <c r="A24" s="16"/>
      <c r="B24" s="17"/>
      <c r="C24" s="8" t="s">
        <v>63</v>
      </c>
      <c r="D24" s="21">
        <v>118</v>
      </c>
      <c r="E24" s="21">
        <v>1</v>
      </c>
      <c r="F24" s="21" t="s">
        <v>22</v>
      </c>
      <c r="G24" s="9">
        <v>2019</v>
      </c>
      <c r="H24" s="28">
        <f>I24</f>
        <v>21711.1</v>
      </c>
      <c r="I24" s="28">
        <v>21711.1</v>
      </c>
      <c r="J24" s="28"/>
      <c r="K24" s="28">
        <f>I24</f>
        <v>21711.1</v>
      </c>
      <c r="L24" s="29"/>
    </row>
    <row r="25" spans="1:12" ht="25.5" x14ac:dyDescent="0.25">
      <c r="A25" s="16"/>
      <c r="B25" s="17"/>
      <c r="C25" s="8" t="s">
        <v>64</v>
      </c>
      <c r="D25" s="21">
        <v>118</v>
      </c>
      <c r="E25" s="21">
        <v>1</v>
      </c>
      <c r="F25" s="21" t="s">
        <v>22</v>
      </c>
      <c r="G25" s="37" t="s">
        <v>60</v>
      </c>
      <c r="H25" s="28">
        <f>I25</f>
        <v>67636.83</v>
      </c>
      <c r="I25" s="28">
        <v>67636.83</v>
      </c>
      <c r="J25" s="28"/>
      <c r="K25" s="28">
        <f>I25</f>
        <v>67636.83</v>
      </c>
      <c r="L25" s="29"/>
    </row>
    <row r="26" spans="1:12" ht="15" customHeight="1" x14ac:dyDescent="0.25">
      <c r="A26" s="43" t="s">
        <v>19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5"/>
    </row>
    <row r="27" spans="1:12" s="5" customFormat="1" ht="63.75" x14ac:dyDescent="0.25">
      <c r="A27" s="9" t="s">
        <v>39</v>
      </c>
      <c r="B27" s="10" t="s">
        <v>20</v>
      </c>
      <c r="C27" s="18"/>
      <c r="D27" s="19">
        <v>118</v>
      </c>
      <c r="E27" s="19"/>
      <c r="F27" s="19"/>
      <c r="G27" s="12" t="s">
        <v>25</v>
      </c>
      <c r="H27" s="20">
        <f>H28</f>
        <v>36176.82</v>
      </c>
      <c r="I27" s="20">
        <f>I28</f>
        <v>36176.82</v>
      </c>
      <c r="J27" s="20"/>
      <c r="K27" s="20">
        <f>K28</f>
        <v>36176.82</v>
      </c>
      <c r="L27" s="21"/>
    </row>
    <row r="28" spans="1:12" ht="58.9" customHeight="1" x14ac:dyDescent="0.25">
      <c r="A28" s="22" t="s">
        <v>46</v>
      </c>
      <c r="B28" s="23"/>
      <c r="C28" s="36" t="s">
        <v>21</v>
      </c>
      <c r="D28" s="24">
        <v>118</v>
      </c>
      <c r="E28" s="24">
        <v>1</v>
      </c>
      <c r="F28" s="24" t="s">
        <v>22</v>
      </c>
      <c r="G28" s="24">
        <v>2022</v>
      </c>
      <c r="H28" s="25">
        <f>I28</f>
        <v>36176.82</v>
      </c>
      <c r="I28" s="25">
        <v>36176.82</v>
      </c>
      <c r="J28" s="25"/>
      <c r="K28" s="25">
        <f>I28</f>
        <v>36176.82</v>
      </c>
      <c r="L28" s="26"/>
    </row>
    <row r="29" spans="1:12" ht="15" customHeight="1" x14ac:dyDescent="0.25">
      <c r="A29" s="43" t="s">
        <v>24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54.6" customHeight="1" x14ac:dyDescent="0.25">
      <c r="A30" s="22" t="s">
        <v>40</v>
      </c>
      <c r="B30" s="10" t="s">
        <v>62</v>
      </c>
      <c r="C30" s="13"/>
      <c r="D30" s="27">
        <v>118</v>
      </c>
      <c r="E30" s="13"/>
      <c r="F30" s="13"/>
      <c r="G30" s="13"/>
      <c r="H30" s="20">
        <f>SUM(H31:H44)</f>
        <v>3310</v>
      </c>
      <c r="I30" s="32">
        <f>SUM(I31:I44)</f>
        <v>3310</v>
      </c>
      <c r="J30" s="20"/>
      <c r="K30" s="20">
        <f>SUM(K31:K44)</f>
        <v>3310</v>
      </c>
      <c r="L30" s="13"/>
    </row>
    <row r="31" spans="1:12" x14ac:dyDescent="0.25">
      <c r="A31" s="22" t="s">
        <v>41</v>
      </c>
      <c r="B31" s="6"/>
      <c r="C31" s="36" t="s">
        <v>26</v>
      </c>
      <c r="D31" s="24">
        <v>118</v>
      </c>
      <c r="E31" s="24">
        <v>2</v>
      </c>
      <c r="F31" s="24" t="s">
        <v>12</v>
      </c>
      <c r="G31" s="24">
        <v>2019</v>
      </c>
      <c r="H31" s="25">
        <v>8</v>
      </c>
      <c r="I31" s="33">
        <v>8</v>
      </c>
      <c r="J31" s="25"/>
      <c r="K31" s="25">
        <f>I31</f>
        <v>8</v>
      </c>
      <c r="L31" s="6"/>
    </row>
    <row r="32" spans="1:12" x14ac:dyDescent="0.25">
      <c r="A32" s="22" t="s">
        <v>42</v>
      </c>
      <c r="B32" s="6"/>
      <c r="C32" s="36" t="s">
        <v>27</v>
      </c>
      <c r="D32" s="24">
        <v>118</v>
      </c>
      <c r="E32" s="24">
        <v>1</v>
      </c>
      <c r="F32" s="24" t="s">
        <v>12</v>
      </c>
      <c r="G32" s="24">
        <v>2019</v>
      </c>
      <c r="H32" s="25">
        <v>26.3</v>
      </c>
      <c r="I32" s="33">
        <v>26.3</v>
      </c>
      <c r="J32" s="25"/>
      <c r="K32" s="25">
        <f t="shared" ref="K32:K42" si="2">I32</f>
        <v>26.3</v>
      </c>
      <c r="L32" s="6"/>
    </row>
    <row r="33" spans="1:12" x14ac:dyDescent="0.25">
      <c r="A33" s="22" t="s">
        <v>43</v>
      </c>
      <c r="B33" s="6"/>
      <c r="C33" s="36" t="s">
        <v>28</v>
      </c>
      <c r="D33" s="24">
        <v>118</v>
      </c>
      <c r="E33" s="24">
        <v>2</v>
      </c>
      <c r="F33" s="24" t="s">
        <v>12</v>
      </c>
      <c r="G33" s="24">
        <v>2019</v>
      </c>
      <c r="H33" s="25">
        <v>8.8000000000000007</v>
      </c>
      <c r="I33" s="33">
        <v>8.8000000000000007</v>
      </c>
      <c r="J33" s="25"/>
      <c r="K33" s="25">
        <f t="shared" si="2"/>
        <v>8.8000000000000007</v>
      </c>
      <c r="L33" s="6"/>
    </row>
    <row r="34" spans="1:12" x14ac:dyDescent="0.25">
      <c r="A34" s="22" t="s">
        <v>47</v>
      </c>
      <c r="B34" s="6"/>
      <c r="C34" s="36" t="s">
        <v>29</v>
      </c>
      <c r="D34" s="24">
        <v>118</v>
      </c>
      <c r="E34" s="24">
        <v>1</v>
      </c>
      <c r="F34" s="24" t="s">
        <v>12</v>
      </c>
      <c r="G34" s="24">
        <v>2019</v>
      </c>
      <c r="H34" s="25">
        <v>3.8</v>
      </c>
      <c r="I34" s="33">
        <v>3.8</v>
      </c>
      <c r="J34" s="25"/>
      <c r="K34" s="25">
        <f t="shared" si="2"/>
        <v>3.8</v>
      </c>
      <c r="L34" s="6"/>
    </row>
    <row r="35" spans="1:12" x14ac:dyDescent="0.25">
      <c r="A35" s="22" t="s">
        <v>44</v>
      </c>
      <c r="B35" s="6"/>
      <c r="C35" s="36" t="s">
        <v>30</v>
      </c>
      <c r="D35" s="24">
        <v>118</v>
      </c>
      <c r="E35" s="24">
        <v>1</v>
      </c>
      <c r="F35" s="24" t="s">
        <v>12</v>
      </c>
      <c r="G35" s="24">
        <v>2019</v>
      </c>
      <c r="H35" s="25">
        <v>5.2</v>
      </c>
      <c r="I35" s="33">
        <v>5.2</v>
      </c>
      <c r="J35" s="25"/>
      <c r="K35" s="25">
        <f t="shared" si="2"/>
        <v>5.2</v>
      </c>
      <c r="L35" s="6"/>
    </row>
    <row r="36" spans="1:12" x14ac:dyDescent="0.25">
      <c r="A36" s="22" t="s">
        <v>57</v>
      </c>
      <c r="B36" s="6"/>
      <c r="C36" s="36" t="s">
        <v>31</v>
      </c>
      <c r="D36" s="24">
        <v>118</v>
      </c>
      <c r="E36" s="24">
        <v>2</v>
      </c>
      <c r="F36" s="24" t="s">
        <v>12</v>
      </c>
      <c r="G36" s="24">
        <v>2019</v>
      </c>
      <c r="H36" s="25">
        <v>15.5</v>
      </c>
      <c r="I36" s="33">
        <v>15.5</v>
      </c>
      <c r="J36" s="25"/>
      <c r="K36" s="25">
        <f t="shared" si="2"/>
        <v>15.5</v>
      </c>
      <c r="L36" s="6"/>
    </row>
    <row r="37" spans="1:12" x14ac:dyDescent="0.25">
      <c r="A37" s="22" t="s">
        <v>48</v>
      </c>
      <c r="B37" s="6"/>
      <c r="C37" s="36" t="s">
        <v>32</v>
      </c>
      <c r="D37" s="24">
        <v>118</v>
      </c>
      <c r="E37" s="24">
        <v>1</v>
      </c>
      <c r="F37" s="24" t="s">
        <v>12</v>
      </c>
      <c r="G37" s="24">
        <v>2019</v>
      </c>
      <c r="H37" s="25">
        <v>16.7</v>
      </c>
      <c r="I37" s="33">
        <v>16.7</v>
      </c>
      <c r="J37" s="25"/>
      <c r="K37" s="25">
        <f t="shared" si="2"/>
        <v>16.7</v>
      </c>
      <c r="L37" s="6"/>
    </row>
    <row r="38" spans="1:12" x14ac:dyDescent="0.25">
      <c r="A38" s="22" t="s">
        <v>49</v>
      </c>
      <c r="B38" s="6"/>
      <c r="C38" s="36" t="s">
        <v>33</v>
      </c>
      <c r="D38" s="24">
        <v>118</v>
      </c>
      <c r="E38" s="24">
        <v>1</v>
      </c>
      <c r="F38" s="24" t="s">
        <v>12</v>
      </c>
      <c r="G38" s="24">
        <v>2019</v>
      </c>
      <c r="H38" s="25">
        <v>14.2</v>
      </c>
      <c r="I38" s="33">
        <v>14.2</v>
      </c>
      <c r="J38" s="25"/>
      <c r="K38" s="25">
        <f t="shared" si="2"/>
        <v>14.2</v>
      </c>
      <c r="L38" s="6"/>
    </row>
    <row r="39" spans="1:12" x14ac:dyDescent="0.25">
      <c r="A39" s="22" t="s">
        <v>50</v>
      </c>
      <c r="B39" s="6"/>
      <c r="C39" s="36" t="s">
        <v>34</v>
      </c>
      <c r="D39" s="24">
        <v>118</v>
      </c>
      <c r="E39" s="24">
        <v>1</v>
      </c>
      <c r="F39" s="24" t="s">
        <v>12</v>
      </c>
      <c r="G39" s="24">
        <v>2019</v>
      </c>
      <c r="H39" s="25">
        <v>34.6</v>
      </c>
      <c r="I39" s="33">
        <v>34.6</v>
      </c>
      <c r="J39" s="25"/>
      <c r="K39" s="25">
        <f t="shared" si="2"/>
        <v>34.6</v>
      </c>
      <c r="L39" s="6"/>
    </row>
    <row r="40" spans="1:12" x14ac:dyDescent="0.25">
      <c r="A40" s="22" t="s">
        <v>51</v>
      </c>
      <c r="B40" s="6"/>
      <c r="C40" s="36" t="s">
        <v>35</v>
      </c>
      <c r="D40" s="24">
        <v>118</v>
      </c>
      <c r="E40" s="24">
        <v>1</v>
      </c>
      <c r="F40" s="24" t="s">
        <v>12</v>
      </c>
      <c r="G40" s="24">
        <v>2019</v>
      </c>
      <c r="H40" s="25">
        <v>17.399999999999999</v>
      </c>
      <c r="I40" s="33">
        <v>17.399999999999999</v>
      </c>
      <c r="J40" s="25"/>
      <c r="K40" s="25">
        <f t="shared" si="2"/>
        <v>17.399999999999999</v>
      </c>
      <c r="L40" s="6"/>
    </row>
    <row r="41" spans="1:12" x14ac:dyDescent="0.25">
      <c r="A41" s="22" t="s">
        <v>52</v>
      </c>
      <c r="B41" s="6"/>
      <c r="C41" s="36" t="s">
        <v>36</v>
      </c>
      <c r="D41" s="24">
        <v>118</v>
      </c>
      <c r="E41" s="24">
        <v>1</v>
      </c>
      <c r="F41" s="24" t="s">
        <v>12</v>
      </c>
      <c r="G41" s="24">
        <v>2019</v>
      </c>
      <c r="H41" s="25">
        <v>15.6</v>
      </c>
      <c r="I41" s="33">
        <v>15.6</v>
      </c>
      <c r="J41" s="25"/>
      <c r="K41" s="25">
        <f t="shared" si="2"/>
        <v>15.6</v>
      </c>
      <c r="L41" s="6"/>
    </row>
    <row r="42" spans="1:12" x14ac:dyDescent="0.25">
      <c r="A42" s="22" t="s">
        <v>53</v>
      </c>
      <c r="B42" s="6"/>
      <c r="C42" s="36" t="s">
        <v>37</v>
      </c>
      <c r="D42" s="24">
        <v>118</v>
      </c>
      <c r="E42" s="24">
        <v>1</v>
      </c>
      <c r="F42" s="24" t="s">
        <v>12</v>
      </c>
      <c r="G42" s="24">
        <v>2022</v>
      </c>
      <c r="H42" s="25">
        <v>915.1</v>
      </c>
      <c r="I42" s="33">
        <v>915.1</v>
      </c>
      <c r="J42" s="25"/>
      <c r="K42" s="25">
        <f t="shared" si="2"/>
        <v>915.1</v>
      </c>
      <c r="L42" s="6"/>
    </row>
    <row r="43" spans="1:12" x14ac:dyDescent="0.25">
      <c r="A43" s="22" t="s">
        <v>54</v>
      </c>
      <c r="B43" s="6"/>
      <c r="C43" s="36" t="s">
        <v>38</v>
      </c>
      <c r="D43" s="27">
        <v>118</v>
      </c>
      <c r="E43" s="27">
        <v>2</v>
      </c>
      <c r="F43" s="27" t="s">
        <v>12</v>
      </c>
      <c r="G43" s="27">
        <v>2022</v>
      </c>
      <c r="H43" s="25">
        <v>228.8</v>
      </c>
      <c r="I43" s="33">
        <v>228.8</v>
      </c>
      <c r="J43" s="25"/>
      <c r="K43" s="25">
        <f>I43</f>
        <v>228.8</v>
      </c>
      <c r="L43" s="6"/>
    </row>
    <row r="44" spans="1:12" ht="106.5" customHeight="1" x14ac:dyDescent="0.25">
      <c r="A44" s="22" t="s">
        <v>74</v>
      </c>
      <c r="B44" s="6"/>
      <c r="C44" s="36" t="s">
        <v>75</v>
      </c>
      <c r="D44" s="27">
        <v>118</v>
      </c>
      <c r="E44" s="27">
        <v>1</v>
      </c>
      <c r="F44" s="27" t="s">
        <v>22</v>
      </c>
      <c r="G44" s="27">
        <v>2022</v>
      </c>
      <c r="H44" s="25">
        <v>2000</v>
      </c>
      <c r="I44" s="33">
        <v>2000</v>
      </c>
      <c r="J44" s="25"/>
      <c r="K44" s="25">
        <f>I44</f>
        <v>2000</v>
      </c>
      <c r="L44" s="6"/>
    </row>
    <row r="45" spans="1:12" x14ac:dyDescent="0.25">
      <c r="A45" s="47" t="s">
        <v>55</v>
      </c>
      <c r="B45" s="48"/>
      <c r="C45" s="48"/>
      <c r="D45" s="48"/>
      <c r="E45" s="48"/>
      <c r="F45" s="48"/>
      <c r="G45" s="49"/>
      <c r="H45" s="35">
        <f>H30+H27+H14</f>
        <v>281825.25</v>
      </c>
      <c r="I45" s="35">
        <f>I30+I27+I14</f>
        <v>281825.25</v>
      </c>
      <c r="J45" s="35"/>
      <c r="K45" s="35">
        <f>K30+K27+K14</f>
        <v>281825.25</v>
      </c>
      <c r="L45" s="6"/>
    </row>
    <row r="46" spans="1:12" ht="13.15" customHeight="1" x14ac:dyDescent="0.25"/>
    <row r="47" spans="1:12" hidden="1" x14ac:dyDescent="0.25">
      <c r="H47" s="30" t="s">
        <v>61</v>
      </c>
      <c r="I47" s="31">
        <v>992384.7</v>
      </c>
    </row>
    <row r="50" spans="3:3" x14ac:dyDescent="0.25">
      <c r="C50" t="s">
        <v>73</v>
      </c>
    </row>
  </sheetData>
  <mergeCells count="21">
    <mergeCell ref="A26:L26"/>
    <mergeCell ref="A29:L29"/>
    <mergeCell ref="A6:L6"/>
    <mergeCell ref="A45:G45"/>
    <mergeCell ref="I7:L7"/>
    <mergeCell ref="B8:B11"/>
    <mergeCell ref="I10:I11"/>
    <mergeCell ref="G9:G11"/>
    <mergeCell ref="H9:H11"/>
    <mergeCell ref="F9:F11"/>
    <mergeCell ref="E9:E11"/>
    <mergeCell ref="C8:C11"/>
    <mergeCell ref="D8:D11"/>
    <mergeCell ref="E8:K8"/>
    <mergeCell ref="I9:K9"/>
    <mergeCell ref="J10:J11"/>
    <mergeCell ref="G1:L4"/>
    <mergeCell ref="A8:A11"/>
    <mergeCell ref="L8:L11"/>
    <mergeCell ref="A13:L13"/>
    <mergeCell ref="K10:K11"/>
  </mergeCells>
  <printOptions horizontalCentered="1"/>
  <pageMargins left="0.11811023622047245" right="0.11811023622047245" top="0.94488188976377963" bottom="0.35433070866141736" header="0.31496062992125984" footer="0.31496062992125984"/>
  <pageSetup paperSize="9" scale="80" fitToHeight="4" orientation="landscape" horizontalDpi="300" verticalDpi="300" r:id="rId1"/>
  <headerFooter differentFirst="1">
    <oddHeader>&amp;C&amp;"Times New Roman,обычный"&amp;14&amp;P</oddHead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2025-09-17T10:53:24Z</dcterms:modified>
</cp:coreProperties>
</file>